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полугодие" sheetId="1" r:id="rId1"/>
  </sheets>
  <definedNames>
    <definedName name="_xlnm.Print_Titles" localSheetId="0">'1 полугодие'!$4:$6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 251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 251
</t>
        </r>
      </text>
    </comment>
  </commentList>
</comments>
</file>

<file path=xl/sharedStrings.xml><?xml version="1.0" encoding="utf-8"?>
<sst xmlns="http://schemas.openxmlformats.org/spreadsheetml/2006/main" count="105" uniqueCount="90">
  <si>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</si>
  <si>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</si>
  <si>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</si>
  <si>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</si>
  <si>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</si>
  <si>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</si>
  <si>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</si>
  <si>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</si>
  <si>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</si>
  <si>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</si>
  <si>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</si>
  <si>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</si>
  <si>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</si>
  <si>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</si>
  <si>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</si>
  <si>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</si>
  <si>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</si>
  <si>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</si>
  <si>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</si>
  <si>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</si>
  <si>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</si>
  <si>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</si>
  <si>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</si>
  <si>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</si>
  <si>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</si>
  <si>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</si>
  <si>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</si>
  <si>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</si>
  <si>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</si>
  <si>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</si>
  <si>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</si>
  <si>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</si>
  <si>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</si>
  <si>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</si>
  <si>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</si>
  <si>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</si>
  <si>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</si>
  <si>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</si>
  <si>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</si>
  <si>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</si>
  <si>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</si>
  <si>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</si>
  <si>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</si>
  <si>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</si>
  <si>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</si>
  <si>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</si>
  <si>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</si>
  <si>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</si>
  <si>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</si>
  <si>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</si>
  <si>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</si>
  <si>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</si>
  <si>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</si>
  <si>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</si>
  <si>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</si>
  <si>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</si>
  <si>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</si>
  <si>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</si>
  <si>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</si>
  <si>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</si>
  <si>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</si>
  <si>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</si>
  <si>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</si>
  <si>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</si>
  <si>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</si>
  <si>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(тыс. рублей)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</si>
  <si>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</si>
  <si>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</si>
  <si>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</si>
  <si>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</si>
  <si>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</si>
  <si>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</si>
  <si>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</si>
  <si>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</si>
  <si>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</si>
  <si>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</si>
  <si>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</si>
  <si>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</si>
  <si>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</si>
  <si>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</si>
  <si>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</si>
  <si>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</si>
  <si>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</si>
  <si>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</si>
  <si>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</si>
  <si>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</si>
  <si>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Сведения об исполнении консолидированного бюджета Нижневартовского района за I полугодие 2018 года по расходам в разрезе разделов и подразделов классификации расходов бюджета в сравнении с соответствующим периодом 2017 года</t>
  </si>
  <si>
    <t>Исполнено за 1 полугодие 2018 года</t>
  </si>
  <si>
    <t>Исполнено за 1 полугодие 2017 года</t>
  </si>
  <si>
    <t>Темп роста,%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</si>
</sst>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.0000000"/>
    <numFmt numFmtId="206" formatCode="0.000000"/>
    <numFmt numFmtId="207" formatCode="0.00000"/>
  </numFmts>
  <fonts count="49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6" fontId="5" fillId="0" borderId="10" xfId="81" applyNumberFormat="1" applyFont="1" applyBorder="1">
      <alignment/>
      <protection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Border="1">
      <alignment/>
      <protection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 applyAlignment="1">
      <alignment horizontal="right"/>
      <protection/>
    </xf>
    <xf numFmtId="186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5" fontId="8" fillId="0" borderId="10" xfId="81" applyNumberFormat="1" applyFont="1" applyBorder="1" applyAlignment="1">
      <alignment horizontal="right"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>
      <alignment/>
      <protection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5" fillId="33" borderId="10" xfId="81" applyNumberFormat="1" applyFont="1" applyFill="1" applyBorder="1">
      <alignment/>
      <protection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9" fillId="33" borderId="0" xfId="81" applyFont="1" applyFill="1">
      <alignment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/>
      <protection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6" fillId="0" borderId="11" xfId="81" applyFont="1" applyBorder="1" applyAlignment="1">
      <alignment horizontal="center"/>
      <protection/>
    </xf>
    <xf numFmtId="0" fontId="6" fillId="0" borderId="0" xfId="81" applyFont="1" applyBorder="1" applyAlignment="1">
      <alignment horizontal="center"/>
      <protection/>
    </xf>
    <xf numFmtId="185" fontId="8" fillId="34" borderId="10" xfId="81" applyNumberFormat="1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M91"/>
  <sheetViews>
    <sheetView tabSelected="1" zoomScale="77" zoomScaleNormal="77" zoomScaleSheetLayoutView="100" zoomScalePageLayoutView="0" workbookViewId="0" topLeftCell="A1">
      <pane xSplit="3" ySplit="5" topLeftCell="D6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92" sqref="I92"/>
    </sheetView>
  </sheetViews>
  <sheetFormatPr defaultColWidth="9.00390625" defaultRowHeight="12.75"/>
  <cols>
    <col min="1" max="1" width="48.00390625" style="2" customWidth="1"/>
    <col min="2" max="3" width="6.875" style="2" customWidth="1"/>
    <col min="4" max="4" width="18.00390625" style="2" customWidth="1"/>
    <col min="5" max="5" width="16.375" style="2" customWidth="1"/>
    <col min="6" max="6" width="17.00390625" style="2" customWidth="1"/>
    <col min="7" max="7" width="17.875" style="2" customWidth="1"/>
    <col min="8" max="8" width="17.50390625" style="2" customWidth="1"/>
    <col min="9" max="9" width="15.50390625" style="2" customWidth="1"/>
    <col min="10" max="10" width="17.375" style="2" customWidth="1"/>
    <col min="11" max="11" width="17.50390625" style="2" customWidth="1"/>
    <col min="12" max="12" width="15.50390625" style="2" customWidth="1"/>
    <col min="13" max="16384" width="9.375" style="2" customWidth="1"/>
  </cols>
  <sheetData>
    <row r="1" ht="12.75"/>
    <row r="2" spans="1:12" s="3" customFormat="1" ht="56.25" customHeight="1">
      <c r="A2" s="39" t="s">
        <v>86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" customFormat="1" ht="15.75" customHeight="1">
      <c r="A3" s="4"/>
      <c r="B3" s="4"/>
      <c r="C3" s="4"/>
      <c r="D3" s="4"/>
      <c r="I3" s="30"/>
      <c r="L3" s="30" t="s">
        <v>65</v>
      </c>
    </row>
    <row r="4" spans="1:12" ht="60" customHeight="1">
      <c r="A4" s="43" t="s">
        <v>0</v>
      </c>
      <c r="B4" s="42" t="s">
        <v>1</v>
      </c>
      <c r="C4" s="42" t="s">
        <v>2</v>
      </c>
      <c r="D4" s="41" t="s">
        <v>88</v>
      </c>
      <c r="E4" s="40" t="s">
        <v>62</v>
      </c>
      <c r="F4" s="40"/>
      <c r="G4" s="41" t="s">
        <v>87</v>
      </c>
      <c r="H4" s="41" t="s">
        <v>62</v>
      </c>
      <c r="I4" s="41"/>
      <c r="J4" s="41" t="s">
        <v>89</v>
      </c>
      <c r="K4" s="41" t="s">
        <v>62</v>
      </c>
      <c r="L4" s="41"/>
    </row>
    <row r="5" spans="1:12" ht="51" customHeight="1">
      <c r="A5" s="43"/>
      <c r="B5" s="42"/>
      <c r="C5" s="42"/>
      <c r="D5" s="41"/>
      <c r="E5" s="6" t="s">
        <v>63</v>
      </c>
      <c r="F5" s="7" t="s">
        <v>64</v>
      </c>
      <c r="G5" s="41"/>
      <c r="H5" s="6" t="s">
        <v>63</v>
      </c>
      <c r="I5" s="7" t="s">
        <v>64</v>
      </c>
      <c r="J5" s="41"/>
      <c r="K5" s="6" t="s">
        <v>63</v>
      </c>
      <c r="L5" s="7" t="s">
        <v>64</v>
      </c>
    </row>
    <row r="6" spans="1:13" ht="17.25" customHeight="1">
      <c r="A6" s="31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44">
        <v>12</v>
      </c>
      <c r="M6" s="45"/>
    </row>
    <row r="7" spans="1:12" s="12" customFormat="1" ht="18" customHeight="1">
      <c r="A7" s="32" t="s">
        <v>4</v>
      </c>
      <c r="B7" s="10">
        <v>1</v>
      </c>
      <c r="C7" s="10" t="s">
        <v>3</v>
      </c>
      <c r="D7" s="11">
        <f>SUM(D8:D18)</f>
        <v>354530.5</v>
      </c>
      <c r="E7" s="11">
        <f>E8+E9+E10+E11+E12+E15+E18</f>
        <v>256668.9</v>
      </c>
      <c r="F7" s="11">
        <f>F8+F9+F10+F11+F12+F13+F14+F15+F16+F17+F18</f>
        <v>102129.7</v>
      </c>
      <c r="G7" s="11">
        <f>G8+G9+G10+G11+G12+G13+G14+G15+G16+G17+G18</f>
        <v>397759.1</v>
      </c>
      <c r="H7" s="11">
        <f>H8+H9+H10+H11+H12+H13+H14+H15+H16+H17+H18</f>
        <v>294782.8</v>
      </c>
      <c r="I7" s="11">
        <f>I8+I9+I10+I11+I12+I13+I14+I15+I16+I17+I18</f>
        <v>110851</v>
      </c>
      <c r="J7" s="21">
        <f>G7/D7*100</f>
        <v>112.19319635405134</v>
      </c>
      <c r="K7" s="21">
        <f>H7/E7*100</f>
        <v>114.84944221913914</v>
      </c>
      <c r="L7" s="21">
        <f>I7/F7*100</f>
        <v>108.53943563919213</v>
      </c>
    </row>
    <row r="8" spans="1:12" ht="63">
      <c r="A8" s="33" t="s">
        <v>5</v>
      </c>
      <c r="B8" s="13">
        <v>1</v>
      </c>
      <c r="C8" s="13">
        <v>2</v>
      </c>
      <c r="D8" s="14">
        <v>31428.9</v>
      </c>
      <c r="E8" s="27">
        <v>21207.9</v>
      </c>
      <c r="F8" s="25">
        <v>10221</v>
      </c>
      <c r="G8" s="28">
        <f>H8+I8</f>
        <v>34691.9</v>
      </c>
      <c r="H8" s="28">
        <v>23145.8</v>
      </c>
      <c r="I8" s="25">
        <v>11546.1</v>
      </c>
      <c r="J8" s="17">
        <f aca="true" t="shared" si="0" ref="J8:J71">G8/D8*100</f>
        <v>110.38216418646532</v>
      </c>
      <c r="K8" s="17">
        <f aca="true" t="shared" si="1" ref="K8:K71">H8/E8*100</f>
        <v>109.13763267461651</v>
      </c>
      <c r="L8" s="17">
        <f aca="true" t="shared" si="2" ref="L8:L71">I8/F8*100</f>
        <v>112.96448488406223</v>
      </c>
    </row>
    <row r="9" spans="1:12" ht="78.75">
      <c r="A9" s="33" t="s">
        <v>6</v>
      </c>
      <c r="B9" s="13">
        <v>1</v>
      </c>
      <c r="C9" s="13">
        <v>3</v>
      </c>
      <c r="D9" s="14">
        <v>3262.2</v>
      </c>
      <c r="E9" s="27">
        <v>1684.4</v>
      </c>
      <c r="F9" s="25">
        <v>1577.8</v>
      </c>
      <c r="G9" s="28">
        <f aca="true" t="shared" si="3" ref="G9:G17">H9+I9</f>
        <v>1374.1</v>
      </c>
      <c r="H9" s="28"/>
      <c r="I9" s="25">
        <v>1374.1</v>
      </c>
      <c r="J9" s="17">
        <f t="shared" si="0"/>
        <v>42.121880939243454</v>
      </c>
      <c r="K9" s="17">
        <f t="shared" si="1"/>
        <v>0</v>
      </c>
      <c r="L9" s="17">
        <f t="shared" si="2"/>
        <v>87.08961845607807</v>
      </c>
    </row>
    <row r="10" spans="1:12" ht="84" customHeight="1">
      <c r="A10" s="33" t="s">
        <v>7</v>
      </c>
      <c r="B10" s="13">
        <v>1</v>
      </c>
      <c r="C10" s="13">
        <v>4</v>
      </c>
      <c r="D10" s="14">
        <v>190634.8</v>
      </c>
      <c r="E10" s="27">
        <v>152478</v>
      </c>
      <c r="F10" s="25">
        <v>42424.9</v>
      </c>
      <c r="G10" s="28">
        <v>217159.3</v>
      </c>
      <c r="H10" s="28">
        <v>176769</v>
      </c>
      <c r="I10" s="25">
        <v>44362.4</v>
      </c>
      <c r="J10" s="17">
        <f t="shared" si="0"/>
        <v>113.91377649830984</v>
      </c>
      <c r="K10" s="17">
        <f t="shared" si="1"/>
        <v>115.93082280722464</v>
      </c>
      <c r="L10" s="17">
        <f t="shared" si="2"/>
        <v>104.56689349886506</v>
      </c>
    </row>
    <row r="11" spans="1:12" ht="27.75" customHeight="1" hidden="1">
      <c r="A11" s="33" t="s">
        <v>8</v>
      </c>
      <c r="B11" s="13">
        <v>1</v>
      </c>
      <c r="C11" s="13">
        <v>5</v>
      </c>
      <c r="D11" s="14"/>
      <c r="E11" s="27"/>
      <c r="F11" s="25"/>
      <c r="G11" s="28"/>
      <c r="H11" s="28"/>
      <c r="I11" s="25"/>
      <c r="J11" s="17"/>
      <c r="K11" s="17"/>
      <c r="L11" s="17"/>
    </row>
    <row r="12" spans="1:12" ht="63">
      <c r="A12" s="33" t="s">
        <v>9</v>
      </c>
      <c r="B12" s="13">
        <v>1</v>
      </c>
      <c r="C12" s="13">
        <v>6</v>
      </c>
      <c r="D12" s="14">
        <v>3878.6</v>
      </c>
      <c r="E12" s="27">
        <v>3878.6</v>
      </c>
      <c r="F12" s="25"/>
      <c r="G12" s="28">
        <f t="shared" si="3"/>
        <v>4580.4</v>
      </c>
      <c r="H12" s="28">
        <v>4580.4</v>
      </c>
      <c r="I12" s="25"/>
      <c r="J12" s="17">
        <f t="shared" si="0"/>
        <v>118.0941576857629</v>
      </c>
      <c r="K12" s="17">
        <f t="shared" si="1"/>
        <v>118.0941576857629</v>
      </c>
      <c r="L12" s="17"/>
    </row>
    <row r="13" spans="1:12" ht="33.75" customHeight="1" hidden="1">
      <c r="A13" s="33" t="s">
        <v>10</v>
      </c>
      <c r="B13" s="13">
        <v>1</v>
      </c>
      <c r="C13" s="13">
        <v>7</v>
      </c>
      <c r="D13" s="14"/>
      <c r="E13" s="27"/>
      <c r="F13" s="25"/>
      <c r="G13" s="28"/>
      <c r="H13" s="28"/>
      <c r="I13" s="25"/>
      <c r="J13" s="17"/>
      <c r="K13" s="17"/>
      <c r="L13" s="17"/>
    </row>
    <row r="14" spans="1:12" ht="15.75" hidden="1">
      <c r="A14" s="33" t="s">
        <v>11</v>
      </c>
      <c r="B14" s="13">
        <v>1</v>
      </c>
      <c r="C14" s="13">
        <v>10</v>
      </c>
      <c r="D14" s="14"/>
      <c r="E14" s="25"/>
      <c r="F14" s="25"/>
      <c r="G14" s="28">
        <f t="shared" si="3"/>
        <v>0</v>
      </c>
      <c r="H14" s="28"/>
      <c r="I14" s="25"/>
      <c r="J14" s="17" t="e">
        <f t="shared" si="0"/>
        <v>#DIV/0!</v>
      </c>
      <c r="K14" s="17" t="e">
        <f t="shared" si="1"/>
        <v>#DIV/0!</v>
      </c>
      <c r="L14" s="17" t="e">
        <f t="shared" si="2"/>
        <v>#DIV/0!</v>
      </c>
    </row>
    <row r="15" spans="1:12" ht="20.25" customHeight="1" hidden="1">
      <c r="A15" s="33" t="s">
        <v>12</v>
      </c>
      <c r="B15" s="13">
        <v>1</v>
      </c>
      <c r="C15" s="13">
        <v>11</v>
      </c>
      <c r="D15" s="14"/>
      <c r="E15" s="27"/>
      <c r="F15" s="25"/>
      <c r="G15" s="28"/>
      <c r="H15" s="28"/>
      <c r="I15" s="25"/>
      <c r="J15" s="17"/>
      <c r="K15" s="17"/>
      <c r="L15" s="17"/>
    </row>
    <row r="16" spans="1:12" ht="15.75" hidden="1">
      <c r="A16" s="34"/>
      <c r="B16" s="13">
        <v>1</v>
      </c>
      <c r="C16" s="13">
        <v>12</v>
      </c>
      <c r="D16" s="14"/>
      <c r="E16" s="25"/>
      <c r="F16" s="25"/>
      <c r="G16" s="28">
        <f t="shared" si="3"/>
        <v>0</v>
      </c>
      <c r="H16" s="28"/>
      <c r="I16" s="25"/>
      <c r="J16" s="17" t="e">
        <f t="shared" si="0"/>
        <v>#DIV/0!</v>
      </c>
      <c r="K16" s="17" t="e">
        <f t="shared" si="1"/>
        <v>#DIV/0!</v>
      </c>
      <c r="L16" s="17" t="e">
        <f t="shared" si="2"/>
        <v>#DIV/0!</v>
      </c>
    </row>
    <row r="17" spans="1:12" ht="47.25" hidden="1">
      <c r="A17" s="33" t="s">
        <v>13</v>
      </c>
      <c r="B17" s="13">
        <v>1</v>
      </c>
      <c r="C17" s="13">
        <v>13</v>
      </c>
      <c r="D17" s="14"/>
      <c r="E17" s="25"/>
      <c r="F17" s="25"/>
      <c r="G17" s="28">
        <f t="shared" si="3"/>
        <v>0</v>
      </c>
      <c r="H17" s="28"/>
      <c r="I17" s="25"/>
      <c r="J17" s="17" t="e">
        <f t="shared" si="0"/>
        <v>#DIV/0!</v>
      </c>
      <c r="K17" s="17" t="e">
        <f t="shared" si="1"/>
        <v>#DIV/0!</v>
      </c>
      <c r="L17" s="17" t="e">
        <f t="shared" si="2"/>
        <v>#DIV/0!</v>
      </c>
    </row>
    <row r="18" spans="1:12" ht="19.5" customHeight="1">
      <c r="A18" s="33" t="s">
        <v>14</v>
      </c>
      <c r="B18" s="13">
        <v>1</v>
      </c>
      <c r="C18" s="13">
        <v>13</v>
      </c>
      <c r="D18" s="14">
        <v>125326</v>
      </c>
      <c r="E18" s="27">
        <v>77420</v>
      </c>
      <c r="F18" s="25">
        <v>47906</v>
      </c>
      <c r="G18" s="28">
        <v>139953.4</v>
      </c>
      <c r="H18" s="28">
        <v>90287.6</v>
      </c>
      <c r="I18" s="25">
        <v>53568.4</v>
      </c>
      <c r="J18" s="17">
        <f t="shared" si="0"/>
        <v>111.67148077813063</v>
      </c>
      <c r="K18" s="17">
        <f t="shared" si="1"/>
        <v>116.62051149573753</v>
      </c>
      <c r="L18" s="17">
        <f t="shared" si="2"/>
        <v>111.81981380202896</v>
      </c>
    </row>
    <row r="19" spans="1:12" s="12" customFormat="1" ht="19.5" customHeight="1">
      <c r="A19" s="32" t="s">
        <v>58</v>
      </c>
      <c r="B19" s="10">
        <v>2</v>
      </c>
      <c r="C19" s="10">
        <v>0</v>
      </c>
      <c r="D19" s="11">
        <f aca="true" t="shared" si="4" ref="D19:L19">D20</f>
        <v>1281.3</v>
      </c>
      <c r="E19" s="29">
        <f t="shared" si="4"/>
        <v>2138.1</v>
      </c>
      <c r="F19" s="29">
        <f t="shared" si="4"/>
        <v>1281.3</v>
      </c>
      <c r="G19" s="29">
        <f t="shared" si="4"/>
        <v>1374.2</v>
      </c>
      <c r="H19" s="29">
        <f t="shared" si="4"/>
        <v>1374.2</v>
      </c>
      <c r="I19" s="29">
        <f t="shared" si="4"/>
        <v>1374.2</v>
      </c>
      <c r="J19" s="21">
        <f t="shared" si="0"/>
        <v>107.25044876297511</v>
      </c>
      <c r="K19" s="21">
        <f t="shared" si="1"/>
        <v>64.27201721154296</v>
      </c>
      <c r="L19" s="21">
        <f t="shared" si="2"/>
        <v>107.25044876297511</v>
      </c>
    </row>
    <row r="20" spans="1:12" ht="33.75" customHeight="1">
      <c r="A20" s="33" t="s">
        <v>59</v>
      </c>
      <c r="B20" s="13">
        <v>2</v>
      </c>
      <c r="C20" s="13">
        <v>3</v>
      </c>
      <c r="D20" s="14">
        <v>1281.3</v>
      </c>
      <c r="E20" s="27">
        <v>2138.1</v>
      </c>
      <c r="F20" s="25">
        <v>1281.3</v>
      </c>
      <c r="G20" s="28">
        <v>1374.2</v>
      </c>
      <c r="H20" s="28">
        <v>1374.2</v>
      </c>
      <c r="I20" s="25">
        <v>1374.2</v>
      </c>
      <c r="J20" s="17">
        <f t="shared" si="0"/>
        <v>107.25044876297511</v>
      </c>
      <c r="K20" s="17">
        <f t="shared" si="1"/>
        <v>64.27201721154296</v>
      </c>
      <c r="L20" s="17">
        <f t="shared" si="2"/>
        <v>107.25044876297511</v>
      </c>
    </row>
    <row r="21" spans="1:12" s="12" customFormat="1" ht="31.5">
      <c r="A21" s="32" t="s">
        <v>15</v>
      </c>
      <c r="B21" s="10">
        <v>3</v>
      </c>
      <c r="C21" s="10" t="s">
        <v>3</v>
      </c>
      <c r="D21" s="11">
        <f aca="true" t="shared" si="5" ref="D21:I21">SUM(D22:D26)</f>
        <v>36351.2</v>
      </c>
      <c r="E21" s="29">
        <f t="shared" si="5"/>
        <v>26846</v>
      </c>
      <c r="F21" s="29">
        <f t="shared" si="5"/>
        <v>16697.300000000003</v>
      </c>
      <c r="G21" s="29">
        <f t="shared" si="5"/>
        <v>23718.8</v>
      </c>
      <c r="H21" s="29">
        <f t="shared" si="5"/>
        <v>14901.900000000001</v>
      </c>
      <c r="I21" s="29">
        <f t="shared" si="5"/>
        <v>8940.7</v>
      </c>
      <c r="J21" s="21">
        <f t="shared" si="0"/>
        <v>65.2490151631858</v>
      </c>
      <c r="K21" s="21">
        <f t="shared" si="1"/>
        <v>55.50882813082024</v>
      </c>
      <c r="L21" s="21">
        <f t="shared" si="2"/>
        <v>53.54578285111964</v>
      </c>
    </row>
    <row r="22" spans="1:12" ht="18" customHeight="1" hidden="1">
      <c r="A22" s="33" t="s">
        <v>16</v>
      </c>
      <c r="B22" s="13">
        <v>3</v>
      </c>
      <c r="C22" s="13">
        <v>2</v>
      </c>
      <c r="D22" s="14"/>
      <c r="E22" s="27"/>
      <c r="F22" s="25"/>
      <c r="G22" s="28"/>
      <c r="H22" s="27"/>
      <c r="I22" s="25"/>
      <c r="J22" s="17" t="e">
        <f t="shared" si="0"/>
        <v>#DIV/0!</v>
      </c>
      <c r="K22" s="17" t="e">
        <f t="shared" si="1"/>
        <v>#DIV/0!</v>
      </c>
      <c r="L22" s="17" t="e">
        <f t="shared" si="2"/>
        <v>#DIV/0!</v>
      </c>
    </row>
    <row r="23" spans="1:12" ht="18" customHeight="1">
      <c r="A23" s="33" t="s">
        <v>83</v>
      </c>
      <c r="B23" s="13">
        <v>3</v>
      </c>
      <c r="C23" s="13">
        <v>4</v>
      </c>
      <c r="D23" s="14">
        <v>2896.8</v>
      </c>
      <c r="E23" s="27">
        <v>3123.5</v>
      </c>
      <c r="F23" s="25">
        <v>79.6</v>
      </c>
      <c r="G23" s="28">
        <v>2511.6</v>
      </c>
      <c r="H23" s="28">
        <v>2531.3</v>
      </c>
      <c r="I23" s="25">
        <v>104.1</v>
      </c>
      <c r="J23" s="17">
        <f t="shared" si="0"/>
        <v>86.70256835128417</v>
      </c>
      <c r="K23" s="17">
        <f t="shared" si="1"/>
        <v>81.04049943973108</v>
      </c>
      <c r="L23" s="17">
        <f t="shared" si="2"/>
        <v>130.77889447236183</v>
      </c>
    </row>
    <row r="24" spans="1:12" ht="63">
      <c r="A24" s="33" t="s">
        <v>78</v>
      </c>
      <c r="B24" s="13">
        <v>3</v>
      </c>
      <c r="C24" s="13">
        <v>9</v>
      </c>
      <c r="D24" s="14">
        <v>19731.7</v>
      </c>
      <c r="E24" s="27">
        <v>11360.2</v>
      </c>
      <c r="F24" s="25">
        <v>8371.5</v>
      </c>
      <c r="G24" s="28">
        <f>H24+I24</f>
        <v>19251.3</v>
      </c>
      <c r="H24" s="28">
        <v>11503.6</v>
      </c>
      <c r="I24" s="25">
        <v>7747.7</v>
      </c>
      <c r="J24" s="17">
        <f t="shared" si="0"/>
        <v>97.56533902299344</v>
      </c>
      <c r="K24" s="17">
        <f t="shared" si="1"/>
        <v>101.26230172004014</v>
      </c>
      <c r="L24" s="17">
        <f t="shared" si="2"/>
        <v>92.54852774293735</v>
      </c>
    </row>
    <row r="25" spans="1:12" ht="15.75" hidden="1">
      <c r="A25" s="33" t="s">
        <v>17</v>
      </c>
      <c r="B25" s="13">
        <v>3</v>
      </c>
      <c r="C25" s="13">
        <v>10</v>
      </c>
      <c r="D25" s="14"/>
      <c r="E25" s="25"/>
      <c r="F25" s="25"/>
      <c r="G25" s="28"/>
      <c r="H25" s="28"/>
      <c r="I25" s="25"/>
      <c r="J25" s="17" t="e">
        <f t="shared" si="0"/>
        <v>#DIV/0!</v>
      </c>
      <c r="K25" s="17"/>
      <c r="L25" s="17" t="e">
        <f t="shared" si="2"/>
        <v>#DIV/0!</v>
      </c>
    </row>
    <row r="26" spans="1:12" ht="47.25">
      <c r="A26" s="33" t="s">
        <v>18</v>
      </c>
      <c r="B26" s="13">
        <v>3</v>
      </c>
      <c r="C26" s="13">
        <v>14</v>
      </c>
      <c r="D26" s="14">
        <v>13722.7</v>
      </c>
      <c r="E26" s="27">
        <v>12362.3</v>
      </c>
      <c r="F26" s="25">
        <v>8246.2</v>
      </c>
      <c r="G26" s="28">
        <f>H26+I26</f>
        <v>1955.9</v>
      </c>
      <c r="H26" s="28">
        <v>867</v>
      </c>
      <c r="I26" s="25">
        <v>1088.9</v>
      </c>
      <c r="J26" s="17">
        <f t="shared" si="0"/>
        <v>14.25302600800134</v>
      </c>
      <c r="K26" s="17">
        <f t="shared" si="1"/>
        <v>7.013258050686362</v>
      </c>
      <c r="L26" s="17">
        <f t="shared" si="2"/>
        <v>13.204870121995585</v>
      </c>
    </row>
    <row r="27" spans="1:12" s="12" customFormat="1" ht="15.75">
      <c r="A27" s="32" t="s">
        <v>19</v>
      </c>
      <c r="B27" s="10">
        <v>4</v>
      </c>
      <c r="C27" s="10" t="s">
        <v>3</v>
      </c>
      <c r="D27" s="11">
        <f aca="true" t="shared" si="6" ref="D27:I27">SUM(D28:D37)</f>
        <v>170677.7</v>
      </c>
      <c r="E27" s="29">
        <f t="shared" si="6"/>
        <v>133364.5</v>
      </c>
      <c r="F27" s="29">
        <f t="shared" si="6"/>
        <v>46943.399999999994</v>
      </c>
      <c r="G27" s="29">
        <f t="shared" si="6"/>
        <v>169459.3</v>
      </c>
      <c r="H27" s="29">
        <f t="shared" si="6"/>
        <v>127847.1</v>
      </c>
      <c r="I27" s="29">
        <f t="shared" si="6"/>
        <v>48555.3</v>
      </c>
      <c r="J27" s="21">
        <f t="shared" si="0"/>
        <v>99.28613989994005</v>
      </c>
      <c r="K27" s="21">
        <f t="shared" si="1"/>
        <v>95.86291704314117</v>
      </c>
      <c r="L27" s="21">
        <f t="shared" si="2"/>
        <v>103.43370953105232</v>
      </c>
    </row>
    <row r="28" spans="1:12" s="12" customFormat="1" ht="16.5" customHeight="1">
      <c r="A28" s="33" t="s">
        <v>20</v>
      </c>
      <c r="B28" s="13">
        <v>4</v>
      </c>
      <c r="C28" s="13">
        <v>1</v>
      </c>
      <c r="D28" s="14">
        <v>1267.1</v>
      </c>
      <c r="E28" s="27">
        <v>948.4</v>
      </c>
      <c r="F28" s="25">
        <v>1267.1</v>
      </c>
      <c r="G28" s="28">
        <v>1714.5</v>
      </c>
      <c r="H28" s="28">
        <v>498.7</v>
      </c>
      <c r="I28" s="25">
        <v>1714.5</v>
      </c>
      <c r="J28" s="17">
        <f t="shared" si="0"/>
        <v>135.3089732459948</v>
      </c>
      <c r="K28" s="17">
        <f t="shared" si="1"/>
        <v>52.583298186419235</v>
      </c>
      <c r="L28" s="17">
        <f t="shared" si="2"/>
        <v>135.3089732459948</v>
      </c>
    </row>
    <row r="29" spans="1:12" ht="31.5" hidden="1">
      <c r="A29" s="33" t="s">
        <v>21</v>
      </c>
      <c r="B29" s="13">
        <v>4</v>
      </c>
      <c r="C29" s="13">
        <v>4</v>
      </c>
      <c r="D29" s="14"/>
      <c r="E29" s="27"/>
      <c r="F29" s="25"/>
      <c r="G29" s="28">
        <f aca="true" t="shared" si="7" ref="G29:G37">H29+I29</f>
        <v>0</v>
      </c>
      <c r="H29" s="28"/>
      <c r="I29" s="25"/>
      <c r="J29" s="17" t="e">
        <f t="shared" si="0"/>
        <v>#DIV/0!</v>
      </c>
      <c r="K29" s="17" t="e">
        <f t="shared" si="1"/>
        <v>#DIV/0!</v>
      </c>
      <c r="L29" s="17" t="e">
        <f t="shared" si="2"/>
        <v>#DIV/0!</v>
      </c>
    </row>
    <row r="30" spans="1:12" ht="15.75">
      <c r="A30" s="33" t="s">
        <v>22</v>
      </c>
      <c r="B30" s="13">
        <v>4</v>
      </c>
      <c r="C30" s="13">
        <v>5</v>
      </c>
      <c r="D30" s="14">
        <v>48529.5</v>
      </c>
      <c r="E30" s="27">
        <v>44231.8</v>
      </c>
      <c r="F30" s="25">
        <v>4297.7</v>
      </c>
      <c r="G30" s="28">
        <f t="shared" si="7"/>
        <v>44408.5</v>
      </c>
      <c r="H30" s="28">
        <v>37977</v>
      </c>
      <c r="I30" s="25">
        <v>6431.5</v>
      </c>
      <c r="J30" s="17">
        <f t="shared" si="0"/>
        <v>91.50825786377358</v>
      </c>
      <c r="K30" s="17">
        <f t="shared" si="1"/>
        <v>85.85904258926836</v>
      </c>
      <c r="L30" s="17">
        <f t="shared" si="2"/>
        <v>149.64981269050887</v>
      </c>
    </row>
    <row r="31" spans="1:12" ht="15.75" hidden="1">
      <c r="A31" s="33" t="s">
        <v>23</v>
      </c>
      <c r="B31" s="13">
        <v>4</v>
      </c>
      <c r="C31" s="13">
        <v>6</v>
      </c>
      <c r="D31" s="14"/>
      <c r="E31" s="27"/>
      <c r="F31" s="25"/>
      <c r="G31" s="28">
        <f t="shared" si="7"/>
        <v>0</v>
      </c>
      <c r="H31" s="28"/>
      <c r="I31" s="25"/>
      <c r="J31" s="17" t="e">
        <f t="shared" si="0"/>
        <v>#DIV/0!</v>
      </c>
      <c r="K31" s="17" t="e">
        <f t="shared" si="1"/>
        <v>#DIV/0!</v>
      </c>
      <c r="L31" s="17" t="e">
        <f t="shared" si="2"/>
        <v>#DIV/0!</v>
      </c>
    </row>
    <row r="32" spans="1:12" ht="15.75" hidden="1">
      <c r="A32" s="33" t="s">
        <v>24</v>
      </c>
      <c r="B32" s="13">
        <v>4</v>
      </c>
      <c r="C32" s="13">
        <v>7</v>
      </c>
      <c r="D32" s="14"/>
      <c r="E32" s="27"/>
      <c r="F32" s="25"/>
      <c r="G32" s="28">
        <f t="shared" si="7"/>
        <v>0</v>
      </c>
      <c r="H32" s="28"/>
      <c r="I32" s="25"/>
      <c r="J32" s="17" t="e">
        <f t="shared" si="0"/>
        <v>#DIV/0!</v>
      </c>
      <c r="K32" s="17" t="e">
        <f t="shared" si="1"/>
        <v>#DIV/0!</v>
      </c>
      <c r="L32" s="17" t="e">
        <f t="shared" si="2"/>
        <v>#DIV/0!</v>
      </c>
    </row>
    <row r="33" spans="1:12" ht="15.75">
      <c r="A33" s="33" t="s">
        <v>25</v>
      </c>
      <c r="B33" s="13">
        <v>4</v>
      </c>
      <c r="C33" s="13">
        <v>8</v>
      </c>
      <c r="D33" s="14">
        <v>25862.6</v>
      </c>
      <c r="E33" s="27">
        <v>23879.1</v>
      </c>
      <c r="F33" s="25">
        <v>1983.5</v>
      </c>
      <c r="G33" s="28">
        <f t="shared" si="7"/>
        <v>27997.2</v>
      </c>
      <c r="H33" s="28">
        <v>25837.3</v>
      </c>
      <c r="I33" s="25">
        <v>2159.9</v>
      </c>
      <c r="J33" s="17">
        <f t="shared" si="0"/>
        <v>108.25361719239366</v>
      </c>
      <c r="K33" s="17">
        <f t="shared" si="1"/>
        <v>108.20047656737482</v>
      </c>
      <c r="L33" s="17">
        <f t="shared" si="2"/>
        <v>108.89337030501638</v>
      </c>
    </row>
    <row r="34" spans="1:12" ht="15.75">
      <c r="A34" s="33" t="s">
        <v>26</v>
      </c>
      <c r="B34" s="13">
        <v>4</v>
      </c>
      <c r="C34" s="13">
        <v>9</v>
      </c>
      <c r="D34" s="14">
        <v>38903.3</v>
      </c>
      <c r="E34" s="27">
        <v>12065.9</v>
      </c>
      <c r="F34" s="25">
        <v>35440.1</v>
      </c>
      <c r="G34" s="28">
        <v>34781.4</v>
      </c>
      <c r="H34" s="28">
        <v>6444.3</v>
      </c>
      <c r="I34" s="25">
        <v>34781.4</v>
      </c>
      <c r="J34" s="17">
        <f t="shared" si="0"/>
        <v>89.40475486655373</v>
      </c>
      <c r="K34" s="17">
        <f t="shared" si="1"/>
        <v>53.409194506833316</v>
      </c>
      <c r="L34" s="17">
        <f t="shared" si="2"/>
        <v>98.14137093292628</v>
      </c>
    </row>
    <row r="35" spans="1:12" ht="15.75">
      <c r="A35" s="33" t="s">
        <v>27</v>
      </c>
      <c r="B35" s="13">
        <v>4</v>
      </c>
      <c r="C35" s="13">
        <v>10</v>
      </c>
      <c r="D35" s="14">
        <v>11271.1</v>
      </c>
      <c r="E35" s="27">
        <v>7432.8</v>
      </c>
      <c r="F35" s="25">
        <v>3838.3</v>
      </c>
      <c r="G35" s="28">
        <v>9508.9</v>
      </c>
      <c r="H35" s="28">
        <v>6041</v>
      </c>
      <c r="I35" s="25">
        <v>3468</v>
      </c>
      <c r="J35" s="17">
        <f t="shared" si="0"/>
        <v>84.36532370398629</v>
      </c>
      <c r="K35" s="17">
        <f t="shared" si="1"/>
        <v>81.27488967818319</v>
      </c>
      <c r="L35" s="17">
        <f t="shared" si="2"/>
        <v>90.352499804601</v>
      </c>
    </row>
    <row r="36" spans="1:12" ht="31.5" hidden="1">
      <c r="A36" s="33" t="s">
        <v>28</v>
      </c>
      <c r="B36" s="13">
        <v>4</v>
      </c>
      <c r="C36" s="13">
        <v>11</v>
      </c>
      <c r="D36" s="14"/>
      <c r="E36" s="27"/>
      <c r="F36" s="25"/>
      <c r="G36" s="28">
        <f t="shared" si="7"/>
        <v>0</v>
      </c>
      <c r="H36" s="28"/>
      <c r="I36" s="25"/>
      <c r="J36" s="17" t="e">
        <f t="shared" si="0"/>
        <v>#DIV/0!</v>
      </c>
      <c r="K36" s="17" t="e">
        <f t="shared" si="1"/>
        <v>#DIV/0!</v>
      </c>
      <c r="L36" s="17" t="e">
        <f t="shared" si="2"/>
        <v>#DIV/0!</v>
      </c>
    </row>
    <row r="37" spans="1:12" ht="32.25" customHeight="1">
      <c r="A37" s="33" t="s">
        <v>29</v>
      </c>
      <c r="B37" s="13">
        <v>4</v>
      </c>
      <c r="C37" s="13">
        <v>12</v>
      </c>
      <c r="D37" s="14">
        <v>44844.1</v>
      </c>
      <c r="E37" s="27">
        <v>44806.5</v>
      </c>
      <c r="F37" s="25">
        <v>116.7</v>
      </c>
      <c r="G37" s="28">
        <f t="shared" si="7"/>
        <v>51048.8</v>
      </c>
      <c r="H37" s="28">
        <v>51048.8</v>
      </c>
      <c r="I37" s="25">
        <v>0</v>
      </c>
      <c r="J37" s="17">
        <f t="shared" si="0"/>
        <v>113.83615681884574</v>
      </c>
      <c r="K37" s="17">
        <f t="shared" si="1"/>
        <v>113.93168401905973</v>
      </c>
      <c r="L37" s="17">
        <f t="shared" si="2"/>
        <v>0</v>
      </c>
    </row>
    <row r="38" spans="1:12" s="12" customFormat="1" ht="15.75">
      <c r="A38" s="32" t="s">
        <v>30</v>
      </c>
      <c r="B38" s="10">
        <v>5</v>
      </c>
      <c r="C38" s="10" t="s">
        <v>3</v>
      </c>
      <c r="D38" s="11">
        <f aca="true" t="shared" si="8" ref="D38:I38">SUM(D39:D42)</f>
        <v>280365.2</v>
      </c>
      <c r="E38" s="29">
        <f t="shared" si="8"/>
        <v>241172.1</v>
      </c>
      <c r="F38" s="29">
        <f t="shared" si="8"/>
        <v>183547.1</v>
      </c>
      <c r="G38" s="29">
        <f t="shared" si="8"/>
        <v>218779.4</v>
      </c>
      <c r="H38" s="29">
        <f t="shared" si="8"/>
        <v>177467.69999999998</v>
      </c>
      <c r="I38" s="29">
        <f t="shared" si="8"/>
        <v>159441.50000000003</v>
      </c>
      <c r="J38" s="21">
        <f t="shared" si="0"/>
        <v>78.03372173151304</v>
      </c>
      <c r="K38" s="21">
        <f t="shared" si="1"/>
        <v>73.5855018055571</v>
      </c>
      <c r="L38" s="21">
        <f t="shared" si="2"/>
        <v>86.8668042153758</v>
      </c>
    </row>
    <row r="39" spans="1:12" ht="15.75">
      <c r="A39" s="33" t="s">
        <v>31</v>
      </c>
      <c r="B39" s="13">
        <v>5</v>
      </c>
      <c r="C39" s="13">
        <v>1</v>
      </c>
      <c r="D39" s="14">
        <v>41072</v>
      </c>
      <c r="E39" s="1">
        <v>21980.5</v>
      </c>
      <c r="F39" s="15">
        <v>26266.2</v>
      </c>
      <c r="G39" s="28">
        <v>42679.9</v>
      </c>
      <c r="H39" s="28">
        <v>25264.3</v>
      </c>
      <c r="I39" s="15">
        <v>27628.9</v>
      </c>
      <c r="J39" s="17">
        <f t="shared" si="0"/>
        <v>103.91483248928711</v>
      </c>
      <c r="K39" s="17">
        <f t="shared" si="1"/>
        <v>114.93960555947315</v>
      </c>
      <c r="L39" s="17">
        <f t="shared" si="2"/>
        <v>105.18803633567093</v>
      </c>
    </row>
    <row r="40" spans="1:12" ht="15.75">
      <c r="A40" s="33" t="s">
        <v>32</v>
      </c>
      <c r="B40" s="13">
        <v>5</v>
      </c>
      <c r="C40" s="13">
        <v>2</v>
      </c>
      <c r="D40" s="14">
        <v>218604.5</v>
      </c>
      <c r="E40" s="1">
        <v>212760.2</v>
      </c>
      <c r="F40" s="15">
        <v>136689.9</v>
      </c>
      <c r="G40" s="28">
        <v>158973.6</v>
      </c>
      <c r="H40" s="28">
        <v>151962.3</v>
      </c>
      <c r="I40" s="15">
        <v>114686.8</v>
      </c>
      <c r="J40" s="17">
        <f t="shared" si="0"/>
        <v>72.72201624394741</v>
      </c>
      <c r="K40" s="17">
        <f t="shared" si="1"/>
        <v>71.42421373922377</v>
      </c>
      <c r="L40" s="17">
        <f t="shared" si="2"/>
        <v>83.90290723747695</v>
      </c>
    </row>
    <row r="41" spans="1:12" ht="15.75">
      <c r="A41" s="33" t="s">
        <v>61</v>
      </c>
      <c r="B41" s="13">
        <v>5</v>
      </c>
      <c r="C41" s="13">
        <v>3</v>
      </c>
      <c r="D41" s="14">
        <v>20629.3</v>
      </c>
      <c r="E41" s="1">
        <v>6431.4</v>
      </c>
      <c r="F41" s="15">
        <v>20531.6</v>
      </c>
      <c r="G41" s="28">
        <v>17104.1</v>
      </c>
      <c r="H41" s="28">
        <v>241.1</v>
      </c>
      <c r="I41" s="15">
        <v>17104.1</v>
      </c>
      <c r="J41" s="17">
        <f t="shared" si="0"/>
        <v>82.91168386712103</v>
      </c>
      <c r="K41" s="17">
        <f t="shared" si="1"/>
        <v>3.7487949746555964</v>
      </c>
      <c r="L41" s="17">
        <f t="shared" si="2"/>
        <v>83.30622065499036</v>
      </c>
    </row>
    <row r="42" spans="1:12" ht="31.5">
      <c r="A42" s="33" t="s">
        <v>33</v>
      </c>
      <c r="B42" s="13">
        <v>5</v>
      </c>
      <c r="C42" s="13">
        <v>5</v>
      </c>
      <c r="D42" s="14">
        <v>59.4</v>
      </c>
      <c r="E42" s="1"/>
      <c r="F42" s="15">
        <v>59.4</v>
      </c>
      <c r="G42" s="28">
        <v>21.8</v>
      </c>
      <c r="H42" s="28">
        <v>0</v>
      </c>
      <c r="I42" s="15">
        <v>21.7</v>
      </c>
      <c r="J42" s="17">
        <f t="shared" si="0"/>
        <v>36.7003367003367</v>
      </c>
      <c r="K42" s="17"/>
      <c r="L42" s="17">
        <f t="shared" si="2"/>
        <v>36.53198653198653</v>
      </c>
    </row>
    <row r="43" spans="1:12" s="12" customFormat="1" ht="15.75">
      <c r="A43" s="32" t="s">
        <v>34</v>
      </c>
      <c r="B43" s="10">
        <v>6</v>
      </c>
      <c r="C43" s="10" t="s">
        <v>3</v>
      </c>
      <c r="D43" s="11">
        <f>D45</f>
        <v>1075</v>
      </c>
      <c r="E43" s="29">
        <f>E44+E45</f>
        <v>1075</v>
      </c>
      <c r="F43" s="29">
        <f>F44+F45</f>
        <v>0</v>
      </c>
      <c r="G43" s="29">
        <f>G44+G45</f>
        <v>175.7</v>
      </c>
      <c r="H43" s="29">
        <f>H44+H45</f>
        <v>175.7</v>
      </c>
      <c r="I43" s="29">
        <f>I44+I45</f>
        <v>39.7</v>
      </c>
      <c r="J43" s="21">
        <f t="shared" si="0"/>
        <v>16.344186046511627</v>
      </c>
      <c r="K43" s="21">
        <f t="shared" si="1"/>
        <v>16.344186046511627</v>
      </c>
      <c r="L43" s="21"/>
    </row>
    <row r="44" spans="1:12" ht="31.5" hidden="1">
      <c r="A44" s="33" t="s">
        <v>35</v>
      </c>
      <c r="B44" s="13">
        <v>6</v>
      </c>
      <c r="C44" s="13">
        <v>3</v>
      </c>
      <c r="D44" s="18">
        <f>E44+F44</f>
        <v>0</v>
      </c>
      <c r="E44" s="25"/>
      <c r="F44" s="25"/>
      <c r="G44" s="29">
        <f>H44+I44</f>
        <v>0</v>
      </c>
      <c r="H44" s="25"/>
      <c r="I44" s="25"/>
      <c r="J44" s="17" t="e">
        <f t="shared" si="0"/>
        <v>#DIV/0!</v>
      </c>
      <c r="K44" s="17" t="e">
        <f t="shared" si="1"/>
        <v>#DIV/0!</v>
      </c>
      <c r="L44" s="17" t="e">
        <f t="shared" si="2"/>
        <v>#DIV/0!</v>
      </c>
    </row>
    <row r="45" spans="1:12" ht="31.5">
      <c r="A45" s="33" t="s">
        <v>36</v>
      </c>
      <c r="B45" s="13">
        <v>6</v>
      </c>
      <c r="C45" s="13">
        <v>5</v>
      </c>
      <c r="D45" s="14">
        <v>1075</v>
      </c>
      <c r="E45" s="27">
        <v>1075</v>
      </c>
      <c r="F45" s="25"/>
      <c r="G45" s="28">
        <v>175.7</v>
      </c>
      <c r="H45" s="28">
        <v>175.7</v>
      </c>
      <c r="I45" s="25">
        <v>39.7</v>
      </c>
      <c r="J45" s="17">
        <f t="shared" si="0"/>
        <v>16.344186046511627</v>
      </c>
      <c r="K45" s="17">
        <f t="shared" si="1"/>
        <v>16.344186046511627</v>
      </c>
      <c r="L45" s="17"/>
    </row>
    <row r="46" spans="1:12" s="12" customFormat="1" ht="15.75">
      <c r="A46" s="32" t="s">
        <v>37</v>
      </c>
      <c r="B46" s="10">
        <v>7</v>
      </c>
      <c r="C46" s="10" t="s">
        <v>3</v>
      </c>
      <c r="D46" s="11">
        <f aca="true" t="shared" si="9" ref="D46:I46">SUM(D47:D54)</f>
        <v>834369.8</v>
      </c>
      <c r="E46" s="29">
        <f t="shared" si="9"/>
        <v>834326.3</v>
      </c>
      <c r="F46" s="29">
        <f t="shared" si="9"/>
        <v>43.5</v>
      </c>
      <c r="G46" s="29">
        <f t="shared" si="9"/>
        <v>938451.2999999999</v>
      </c>
      <c r="H46" s="29">
        <f t="shared" si="9"/>
        <v>938421.7999999999</v>
      </c>
      <c r="I46" s="29">
        <f t="shared" si="9"/>
        <v>29.5</v>
      </c>
      <c r="J46" s="21">
        <f t="shared" si="0"/>
        <v>112.47426500815345</v>
      </c>
      <c r="K46" s="21">
        <f t="shared" si="1"/>
        <v>112.47659339037975</v>
      </c>
      <c r="L46" s="21">
        <f t="shared" si="2"/>
        <v>67.81609195402298</v>
      </c>
    </row>
    <row r="47" spans="1:12" s="12" customFormat="1" ht="15.75">
      <c r="A47" s="33" t="s">
        <v>60</v>
      </c>
      <c r="B47" s="13">
        <v>7</v>
      </c>
      <c r="C47" s="13">
        <v>1</v>
      </c>
      <c r="D47" s="14">
        <v>105211.1</v>
      </c>
      <c r="E47" s="27">
        <v>105211.1</v>
      </c>
      <c r="F47" s="25"/>
      <c r="G47" s="28">
        <f>H47+I47</f>
        <v>119273.7</v>
      </c>
      <c r="H47" s="28">
        <v>119273.7</v>
      </c>
      <c r="I47" s="25"/>
      <c r="J47" s="17">
        <f t="shared" si="0"/>
        <v>113.36608019496042</v>
      </c>
      <c r="K47" s="17">
        <f t="shared" si="1"/>
        <v>113.36608019496042</v>
      </c>
      <c r="L47" s="17"/>
    </row>
    <row r="48" spans="1:12" ht="15.75">
      <c r="A48" s="33" t="s">
        <v>38</v>
      </c>
      <c r="B48" s="13">
        <v>7</v>
      </c>
      <c r="C48" s="13">
        <v>2</v>
      </c>
      <c r="D48" s="14">
        <v>556920.5</v>
      </c>
      <c r="E48" s="27">
        <v>556920.5</v>
      </c>
      <c r="F48" s="25"/>
      <c r="G48" s="28">
        <f aca="true" t="shared" si="10" ref="G48:G54">H48+I48</f>
        <v>626058.3</v>
      </c>
      <c r="H48" s="28">
        <v>626058.3</v>
      </c>
      <c r="I48" s="25"/>
      <c r="J48" s="17">
        <f t="shared" si="0"/>
        <v>112.4143032982266</v>
      </c>
      <c r="K48" s="17">
        <f t="shared" si="1"/>
        <v>112.4143032982266</v>
      </c>
      <c r="L48" s="17"/>
    </row>
    <row r="49" spans="1:12" ht="15.75">
      <c r="A49" s="33" t="s">
        <v>85</v>
      </c>
      <c r="B49" s="13">
        <v>7</v>
      </c>
      <c r="C49" s="13">
        <v>3</v>
      </c>
      <c r="D49" s="14">
        <v>146580.2</v>
      </c>
      <c r="E49" s="27">
        <v>146580.2</v>
      </c>
      <c r="F49" s="25"/>
      <c r="G49" s="28">
        <f t="shared" si="10"/>
        <v>168298.2</v>
      </c>
      <c r="H49" s="28">
        <v>168298.2</v>
      </c>
      <c r="I49" s="25"/>
      <c r="J49" s="17">
        <f t="shared" si="0"/>
        <v>114.81646225069962</v>
      </c>
      <c r="K49" s="17">
        <f t="shared" si="1"/>
        <v>114.81646225069962</v>
      </c>
      <c r="L49" s="17"/>
    </row>
    <row r="50" spans="1:12" ht="31.5" hidden="1">
      <c r="A50" s="33" t="s">
        <v>39</v>
      </c>
      <c r="B50" s="13">
        <v>7</v>
      </c>
      <c r="C50" s="13">
        <v>4</v>
      </c>
      <c r="D50" s="14"/>
      <c r="E50" s="27"/>
      <c r="F50" s="25"/>
      <c r="G50" s="28">
        <f t="shared" si="10"/>
        <v>0</v>
      </c>
      <c r="H50" s="28"/>
      <c r="I50" s="25"/>
      <c r="J50" s="17" t="e">
        <f t="shared" si="0"/>
        <v>#DIV/0!</v>
      </c>
      <c r="K50" s="17" t="e">
        <f t="shared" si="1"/>
        <v>#DIV/0!</v>
      </c>
      <c r="L50" s="17" t="e">
        <f t="shared" si="2"/>
        <v>#DIV/0!</v>
      </c>
    </row>
    <row r="51" spans="1:12" ht="31.5" hidden="1">
      <c r="A51" s="33" t="s">
        <v>40</v>
      </c>
      <c r="B51" s="13">
        <v>7</v>
      </c>
      <c r="C51" s="13">
        <v>5</v>
      </c>
      <c r="D51" s="14"/>
      <c r="E51" s="27"/>
      <c r="F51" s="25"/>
      <c r="G51" s="28">
        <f t="shared" si="10"/>
        <v>0</v>
      </c>
      <c r="H51" s="28"/>
      <c r="I51" s="25"/>
      <c r="J51" s="17" t="e">
        <f t="shared" si="0"/>
        <v>#DIV/0!</v>
      </c>
      <c r="K51" s="17" t="e">
        <f t="shared" si="1"/>
        <v>#DIV/0!</v>
      </c>
      <c r="L51" s="17" t="e">
        <f t="shared" si="2"/>
        <v>#DIV/0!</v>
      </c>
    </row>
    <row r="52" spans="1:12" ht="31.5" hidden="1">
      <c r="A52" s="33" t="s">
        <v>41</v>
      </c>
      <c r="B52" s="13">
        <v>7</v>
      </c>
      <c r="C52" s="13">
        <v>6</v>
      </c>
      <c r="D52" s="14"/>
      <c r="E52" s="27"/>
      <c r="F52" s="25"/>
      <c r="G52" s="28">
        <f t="shared" si="10"/>
        <v>0</v>
      </c>
      <c r="H52" s="28"/>
      <c r="I52" s="25"/>
      <c r="J52" s="17" t="e">
        <f t="shared" si="0"/>
        <v>#DIV/0!</v>
      </c>
      <c r="K52" s="17" t="e">
        <f t="shared" si="1"/>
        <v>#DIV/0!</v>
      </c>
      <c r="L52" s="17" t="e">
        <f t="shared" si="2"/>
        <v>#DIV/0!</v>
      </c>
    </row>
    <row r="53" spans="1:12" ht="31.5">
      <c r="A53" s="33" t="s">
        <v>42</v>
      </c>
      <c r="B53" s="13">
        <v>7</v>
      </c>
      <c r="C53" s="13">
        <v>7</v>
      </c>
      <c r="D53" s="14">
        <v>12718.1</v>
      </c>
      <c r="E53" s="27">
        <v>12674.6</v>
      </c>
      <c r="F53" s="25">
        <v>43.5</v>
      </c>
      <c r="G53" s="28">
        <f t="shared" si="10"/>
        <v>13215.5</v>
      </c>
      <c r="H53" s="28">
        <v>13186</v>
      </c>
      <c r="I53" s="25">
        <v>29.5</v>
      </c>
      <c r="J53" s="17">
        <f t="shared" si="0"/>
        <v>103.91096154299777</v>
      </c>
      <c r="K53" s="17">
        <f t="shared" si="1"/>
        <v>104.03484133621575</v>
      </c>
      <c r="L53" s="17">
        <f t="shared" si="2"/>
        <v>67.81609195402298</v>
      </c>
    </row>
    <row r="54" spans="1:12" ht="15.75">
      <c r="A54" s="33" t="s">
        <v>43</v>
      </c>
      <c r="B54" s="13">
        <v>7</v>
      </c>
      <c r="C54" s="13">
        <v>9</v>
      </c>
      <c r="D54" s="14">
        <v>12939.9</v>
      </c>
      <c r="E54" s="27">
        <v>12939.9</v>
      </c>
      <c r="F54" s="25"/>
      <c r="G54" s="28">
        <f t="shared" si="10"/>
        <v>11605.6</v>
      </c>
      <c r="H54" s="28">
        <v>11605.6</v>
      </c>
      <c r="I54" s="25"/>
      <c r="J54" s="17">
        <f t="shared" si="0"/>
        <v>89.68848290945061</v>
      </c>
      <c r="K54" s="17">
        <f t="shared" si="1"/>
        <v>89.68848290945061</v>
      </c>
      <c r="L54" s="17"/>
    </row>
    <row r="55" spans="1:12" s="12" customFormat="1" ht="15.75">
      <c r="A55" s="32" t="s">
        <v>73</v>
      </c>
      <c r="B55" s="10">
        <v>8</v>
      </c>
      <c r="C55" s="10" t="s">
        <v>3</v>
      </c>
      <c r="D55" s="11">
        <f aca="true" t="shared" si="11" ref="D55:I55">SUM(D56:D60)</f>
        <v>112349.9</v>
      </c>
      <c r="E55" s="29">
        <f t="shared" si="11"/>
        <v>85272.3</v>
      </c>
      <c r="F55" s="29">
        <f t="shared" si="11"/>
        <v>31305.8</v>
      </c>
      <c r="G55" s="29">
        <f t="shared" si="11"/>
        <v>161536.7</v>
      </c>
      <c r="H55" s="29">
        <f t="shared" si="11"/>
        <v>112564.09999999999</v>
      </c>
      <c r="I55" s="11">
        <f t="shared" si="11"/>
        <v>51064.1</v>
      </c>
      <c r="J55" s="21">
        <f t="shared" si="0"/>
        <v>143.78001226525348</v>
      </c>
      <c r="K55" s="21">
        <f t="shared" si="1"/>
        <v>132.00546953700086</v>
      </c>
      <c r="L55" s="21">
        <f t="shared" si="2"/>
        <v>163.11386388464757</v>
      </c>
    </row>
    <row r="56" spans="1:12" ht="15.75">
      <c r="A56" s="33" t="s">
        <v>44</v>
      </c>
      <c r="B56" s="13">
        <v>8</v>
      </c>
      <c r="C56" s="13">
        <v>1</v>
      </c>
      <c r="D56" s="14">
        <v>101167.5</v>
      </c>
      <c r="E56" s="1">
        <v>76346.4</v>
      </c>
      <c r="F56" s="15">
        <v>29049.3</v>
      </c>
      <c r="G56" s="28">
        <v>145976</v>
      </c>
      <c r="H56" s="28">
        <v>101769.7</v>
      </c>
      <c r="I56" s="15">
        <v>46297.8</v>
      </c>
      <c r="J56" s="17">
        <f t="shared" si="0"/>
        <v>144.29139792917687</v>
      </c>
      <c r="K56" s="17">
        <f t="shared" si="1"/>
        <v>133.29993293724394</v>
      </c>
      <c r="L56" s="17">
        <f t="shared" si="2"/>
        <v>159.37664590885151</v>
      </c>
    </row>
    <row r="57" spans="1:12" ht="15.75">
      <c r="A57" s="33" t="s">
        <v>45</v>
      </c>
      <c r="B57" s="13">
        <v>8</v>
      </c>
      <c r="C57" s="13">
        <v>2</v>
      </c>
      <c r="D57" s="14">
        <v>2608.2</v>
      </c>
      <c r="E57" s="1">
        <v>1008.6</v>
      </c>
      <c r="F57" s="15">
        <v>1599.6</v>
      </c>
      <c r="G57" s="28">
        <f>H57+I57</f>
        <v>3328.1</v>
      </c>
      <c r="H57" s="28">
        <v>995</v>
      </c>
      <c r="I57" s="15">
        <v>2333.1</v>
      </c>
      <c r="J57" s="17">
        <f t="shared" si="0"/>
        <v>127.60141093474427</v>
      </c>
      <c r="K57" s="17">
        <f t="shared" si="1"/>
        <v>98.65159627206029</v>
      </c>
      <c r="L57" s="17">
        <f t="shared" si="2"/>
        <v>145.85521380345085</v>
      </c>
    </row>
    <row r="58" spans="1:12" ht="15.75" hidden="1">
      <c r="A58" s="34"/>
      <c r="B58" s="13">
        <v>8</v>
      </c>
      <c r="C58" s="13">
        <v>3</v>
      </c>
      <c r="D58" s="14"/>
      <c r="E58" s="1"/>
      <c r="F58" s="15"/>
      <c r="G58" s="28">
        <f>H58+I58</f>
        <v>0</v>
      </c>
      <c r="H58" s="28"/>
      <c r="I58" s="15"/>
      <c r="J58" s="17" t="e">
        <f t="shared" si="0"/>
        <v>#DIV/0!</v>
      </c>
      <c r="K58" s="17" t="e">
        <f t="shared" si="1"/>
        <v>#DIV/0!</v>
      </c>
      <c r="L58" s="17" t="e">
        <f t="shared" si="2"/>
        <v>#DIV/0!</v>
      </c>
    </row>
    <row r="59" spans="1:12" ht="15.75" hidden="1">
      <c r="A59" s="34"/>
      <c r="B59" s="13">
        <v>8</v>
      </c>
      <c r="C59" s="13">
        <v>4</v>
      </c>
      <c r="D59" s="14"/>
      <c r="E59" s="1"/>
      <c r="F59" s="15"/>
      <c r="G59" s="28">
        <f>H59+I59</f>
        <v>0</v>
      </c>
      <c r="H59" s="28"/>
      <c r="I59" s="15"/>
      <c r="J59" s="17" t="e">
        <f t="shared" si="0"/>
        <v>#DIV/0!</v>
      </c>
      <c r="K59" s="17" t="e">
        <f t="shared" si="1"/>
        <v>#DIV/0!</v>
      </c>
      <c r="L59" s="17" t="e">
        <f t="shared" si="2"/>
        <v>#DIV/0!</v>
      </c>
    </row>
    <row r="60" spans="1:12" ht="31.5">
      <c r="A60" s="33" t="s">
        <v>68</v>
      </c>
      <c r="B60" s="13">
        <v>8</v>
      </c>
      <c r="C60" s="13">
        <v>4</v>
      </c>
      <c r="D60" s="14">
        <v>8574.2</v>
      </c>
      <c r="E60" s="1">
        <v>7917.3</v>
      </c>
      <c r="F60" s="15">
        <v>656.9</v>
      </c>
      <c r="G60" s="28">
        <f>H60+I60</f>
        <v>12232.599999999999</v>
      </c>
      <c r="H60" s="28">
        <v>9799.4</v>
      </c>
      <c r="I60" s="15">
        <v>2433.2</v>
      </c>
      <c r="J60" s="17">
        <f t="shared" si="0"/>
        <v>142.66753749620952</v>
      </c>
      <c r="K60" s="17">
        <f t="shared" si="1"/>
        <v>123.77199297740391</v>
      </c>
      <c r="L60" s="17">
        <f t="shared" si="2"/>
        <v>370.40645455929365</v>
      </c>
    </row>
    <row r="61" spans="1:12" s="12" customFormat="1" ht="19.5" customHeight="1">
      <c r="A61" s="32" t="s">
        <v>69</v>
      </c>
      <c r="B61" s="10">
        <v>9</v>
      </c>
      <c r="C61" s="10" t="s">
        <v>3</v>
      </c>
      <c r="D61" s="11">
        <f aca="true" t="shared" si="12" ref="D61:I61">SUM(D62:D67)</f>
        <v>250.2</v>
      </c>
      <c r="E61" s="29">
        <f t="shared" si="12"/>
        <v>250.2</v>
      </c>
      <c r="F61" s="29">
        <f t="shared" si="12"/>
        <v>0</v>
      </c>
      <c r="G61" s="29">
        <f t="shared" si="12"/>
        <v>1281.1</v>
      </c>
      <c r="H61" s="29">
        <f t="shared" si="12"/>
        <v>1281.1</v>
      </c>
      <c r="I61" s="29">
        <f t="shared" si="12"/>
        <v>0</v>
      </c>
      <c r="J61" s="21">
        <f t="shared" si="0"/>
        <v>512.0303756994405</v>
      </c>
      <c r="K61" s="21">
        <f t="shared" si="1"/>
        <v>512.0303756994405</v>
      </c>
      <c r="L61" s="21"/>
    </row>
    <row r="62" spans="1:12" ht="15.75" hidden="1">
      <c r="A62" s="33" t="s">
        <v>48</v>
      </c>
      <c r="B62" s="13">
        <v>9</v>
      </c>
      <c r="C62" s="13">
        <v>1</v>
      </c>
      <c r="D62" s="1"/>
      <c r="E62" s="27"/>
      <c r="F62" s="25"/>
      <c r="G62" s="28"/>
      <c r="H62" s="27"/>
      <c r="I62" s="25"/>
      <c r="J62" s="17" t="e">
        <f t="shared" si="0"/>
        <v>#DIV/0!</v>
      </c>
      <c r="K62" s="17" t="e">
        <f t="shared" si="1"/>
        <v>#DIV/0!</v>
      </c>
      <c r="L62" s="17" t="e">
        <f t="shared" si="2"/>
        <v>#DIV/0!</v>
      </c>
    </row>
    <row r="63" spans="1:12" ht="15.75" hidden="1">
      <c r="A63" s="33" t="s">
        <v>49</v>
      </c>
      <c r="B63" s="13">
        <v>9</v>
      </c>
      <c r="C63" s="13">
        <v>2</v>
      </c>
      <c r="D63" s="1"/>
      <c r="E63" s="27"/>
      <c r="F63" s="25"/>
      <c r="G63" s="28"/>
      <c r="H63" s="27"/>
      <c r="I63" s="25"/>
      <c r="J63" s="17" t="e">
        <f t="shared" si="0"/>
        <v>#DIV/0!</v>
      </c>
      <c r="K63" s="17" t="e">
        <f t="shared" si="1"/>
        <v>#DIV/0!</v>
      </c>
      <c r="L63" s="17" t="e">
        <f t="shared" si="2"/>
        <v>#DIV/0!</v>
      </c>
    </row>
    <row r="64" spans="1:12" ht="31.5" hidden="1">
      <c r="A64" s="35" t="s">
        <v>66</v>
      </c>
      <c r="B64" s="13">
        <v>9</v>
      </c>
      <c r="C64" s="13">
        <v>3</v>
      </c>
      <c r="D64" s="1"/>
      <c r="E64" s="27"/>
      <c r="F64" s="25"/>
      <c r="G64" s="28"/>
      <c r="H64" s="27"/>
      <c r="I64" s="25"/>
      <c r="J64" s="17" t="e">
        <f t="shared" si="0"/>
        <v>#DIV/0!</v>
      </c>
      <c r="K64" s="17" t="e">
        <f t="shared" si="1"/>
        <v>#DIV/0!</v>
      </c>
      <c r="L64" s="17" t="e">
        <f t="shared" si="2"/>
        <v>#DIV/0!</v>
      </c>
    </row>
    <row r="65" spans="1:12" ht="15.75" hidden="1">
      <c r="A65" s="35" t="s">
        <v>67</v>
      </c>
      <c r="B65" s="13">
        <v>9</v>
      </c>
      <c r="C65" s="13">
        <v>4</v>
      </c>
      <c r="D65" s="1"/>
      <c r="E65" s="27"/>
      <c r="F65" s="25"/>
      <c r="G65" s="28"/>
      <c r="H65" s="27"/>
      <c r="I65" s="25"/>
      <c r="J65" s="17" t="e">
        <f t="shared" si="0"/>
        <v>#DIV/0!</v>
      </c>
      <c r="K65" s="17" t="e">
        <f t="shared" si="1"/>
        <v>#DIV/0!</v>
      </c>
      <c r="L65" s="17" t="e">
        <f t="shared" si="2"/>
        <v>#DIV/0!</v>
      </c>
    </row>
    <row r="66" spans="1:12" ht="15.75" hidden="1">
      <c r="A66" s="34"/>
      <c r="B66" s="13">
        <v>9</v>
      </c>
      <c r="C66" s="13">
        <v>8</v>
      </c>
      <c r="D66" s="1"/>
      <c r="E66" s="27"/>
      <c r="F66" s="25"/>
      <c r="G66" s="28"/>
      <c r="H66" s="27"/>
      <c r="I66" s="25"/>
      <c r="J66" s="17" t="e">
        <f t="shared" si="0"/>
        <v>#DIV/0!</v>
      </c>
      <c r="K66" s="17" t="e">
        <f t="shared" si="1"/>
        <v>#DIV/0!</v>
      </c>
      <c r="L66" s="17" t="e">
        <f t="shared" si="2"/>
        <v>#DIV/0!</v>
      </c>
    </row>
    <row r="67" spans="1:12" ht="31.5">
      <c r="A67" s="33" t="s">
        <v>79</v>
      </c>
      <c r="B67" s="13">
        <v>9</v>
      </c>
      <c r="C67" s="13">
        <v>9</v>
      </c>
      <c r="D67" s="1">
        <v>250.2</v>
      </c>
      <c r="E67" s="27">
        <v>250.2</v>
      </c>
      <c r="F67" s="25"/>
      <c r="G67" s="28">
        <v>1281.1</v>
      </c>
      <c r="H67" s="27">
        <v>1281.1</v>
      </c>
      <c r="I67" s="25"/>
      <c r="J67" s="17">
        <f t="shared" si="0"/>
        <v>512.0303756994405</v>
      </c>
      <c r="K67" s="17">
        <f t="shared" si="1"/>
        <v>512.0303756994405</v>
      </c>
      <c r="L67" s="17"/>
    </row>
    <row r="68" spans="1:12" s="12" customFormat="1" ht="15.75">
      <c r="A68" s="32" t="s">
        <v>51</v>
      </c>
      <c r="B68" s="10">
        <v>10</v>
      </c>
      <c r="C68" s="10" t="s">
        <v>3</v>
      </c>
      <c r="D68" s="29">
        <f aca="true" t="shared" si="13" ref="D68:I68">SUM(D69:D73)</f>
        <v>50487.9</v>
      </c>
      <c r="E68" s="29">
        <f t="shared" si="13"/>
        <v>45622.4</v>
      </c>
      <c r="F68" s="29">
        <f t="shared" si="13"/>
        <v>4865.5</v>
      </c>
      <c r="G68" s="29">
        <f t="shared" si="13"/>
        <v>48198.6</v>
      </c>
      <c r="H68" s="29">
        <f t="shared" si="13"/>
        <v>44654.6</v>
      </c>
      <c r="I68" s="29">
        <f t="shared" si="13"/>
        <v>3544</v>
      </c>
      <c r="J68" s="21">
        <f t="shared" si="0"/>
        <v>95.46564622414479</v>
      </c>
      <c r="K68" s="21">
        <f t="shared" si="1"/>
        <v>97.87867363400434</v>
      </c>
      <c r="L68" s="21">
        <f t="shared" si="2"/>
        <v>72.83937930325763</v>
      </c>
    </row>
    <row r="69" spans="1:12" ht="15.75">
      <c r="A69" s="33" t="s">
        <v>52</v>
      </c>
      <c r="B69" s="13">
        <v>10</v>
      </c>
      <c r="C69" s="13">
        <v>1</v>
      </c>
      <c r="D69" s="14">
        <v>8838.5</v>
      </c>
      <c r="E69" s="27">
        <v>4123</v>
      </c>
      <c r="F69" s="25">
        <v>4715.5</v>
      </c>
      <c r="G69" s="28">
        <f>H69+I69</f>
        <v>7906.2</v>
      </c>
      <c r="H69" s="28">
        <v>4362.2</v>
      </c>
      <c r="I69" s="25">
        <v>3544</v>
      </c>
      <c r="J69" s="17">
        <f t="shared" si="0"/>
        <v>89.45183006166204</v>
      </c>
      <c r="K69" s="17">
        <f t="shared" si="1"/>
        <v>105.80160077613388</v>
      </c>
      <c r="L69" s="17">
        <f t="shared" si="2"/>
        <v>75.15639910932033</v>
      </c>
    </row>
    <row r="70" spans="1:12" ht="15.75" hidden="1">
      <c r="A70" s="33" t="s">
        <v>53</v>
      </c>
      <c r="B70" s="13">
        <v>10</v>
      </c>
      <c r="C70" s="13">
        <v>2</v>
      </c>
      <c r="D70" s="14"/>
      <c r="E70" s="1"/>
      <c r="F70" s="15"/>
      <c r="G70" s="28">
        <f>H70+I70</f>
        <v>0</v>
      </c>
      <c r="H70" s="28"/>
      <c r="I70" s="15"/>
      <c r="J70" s="17" t="e">
        <f t="shared" si="0"/>
        <v>#DIV/0!</v>
      </c>
      <c r="K70" s="17" t="e">
        <f t="shared" si="1"/>
        <v>#DIV/0!</v>
      </c>
      <c r="L70" s="17" t="e">
        <f t="shared" si="2"/>
        <v>#DIV/0!</v>
      </c>
    </row>
    <row r="71" spans="1:12" ht="15.75">
      <c r="A71" s="33" t="s">
        <v>54</v>
      </c>
      <c r="B71" s="13">
        <v>10</v>
      </c>
      <c r="C71" s="13">
        <v>3</v>
      </c>
      <c r="D71" s="14">
        <v>9122.7</v>
      </c>
      <c r="E71" s="1">
        <v>8972.7</v>
      </c>
      <c r="F71" s="15">
        <v>150</v>
      </c>
      <c r="G71" s="28">
        <f>H71+I71</f>
        <v>12306.9</v>
      </c>
      <c r="H71" s="28">
        <v>12306.9</v>
      </c>
      <c r="I71" s="15"/>
      <c r="J71" s="17">
        <f t="shared" si="0"/>
        <v>134.9041402216449</v>
      </c>
      <c r="K71" s="17">
        <f t="shared" si="1"/>
        <v>137.1593834631716</v>
      </c>
      <c r="L71" s="17">
        <f t="shared" si="2"/>
        <v>0</v>
      </c>
    </row>
    <row r="72" spans="1:12" ht="15.75">
      <c r="A72" s="33" t="s">
        <v>80</v>
      </c>
      <c r="B72" s="13">
        <v>10</v>
      </c>
      <c r="C72" s="13">
        <v>4</v>
      </c>
      <c r="D72" s="14">
        <v>22944.6</v>
      </c>
      <c r="E72" s="1">
        <v>22944.6</v>
      </c>
      <c r="F72" s="15"/>
      <c r="G72" s="28">
        <f>H72+I72</f>
        <v>21814</v>
      </c>
      <c r="H72" s="28">
        <v>21814</v>
      </c>
      <c r="I72" s="15"/>
      <c r="J72" s="17">
        <f aca="true" t="shared" si="14" ref="J72:J88">G72/D72*100</f>
        <v>95.07247892750364</v>
      </c>
      <c r="K72" s="17">
        <f aca="true" t="shared" si="15" ref="K72:K88">H72/E72*100</f>
        <v>95.07247892750364</v>
      </c>
      <c r="L72" s="17"/>
    </row>
    <row r="73" spans="1:12" ht="31.5">
      <c r="A73" s="33" t="s">
        <v>55</v>
      </c>
      <c r="B73" s="13">
        <v>10</v>
      </c>
      <c r="C73" s="13">
        <v>6</v>
      </c>
      <c r="D73" s="14">
        <v>9582.1</v>
      </c>
      <c r="E73" s="27">
        <v>9582.1</v>
      </c>
      <c r="F73" s="25"/>
      <c r="G73" s="28">
        <f>H73+I73</f>
        <v>6171.5</v>
      </c>
      <c r="H73" s="28">
        <v>6171.5</v>
      </c>
      <c r="I73" s="25"/>
      <c r="J73" s="17">
        <f t="shared" si="14"/>
        <v>64.40654971248475</v>
      </c>
      <c r="K73" s="17">
        <f t="shared" si="15"/>
        <v>64.40654971248475</v>
      </c>
      <c r="L73" s="17"/>
    </row>
    <row r="74" spans="1:12" ht="15.75">
      <c r="A74" s="32" t="s">
        <v>50</v>
      </c>
      <c r="B74" s="10">
        <v>11</v>
      </c>
      <c r="C74" s="10"/>
      <c r="D74" s="11">
        <f>SUM(D75:D77)</f>
        <v>15250.800000000001</v>
      </c>
      <c r="E74" s="26">
        <f>E75+E76+E77</f>
        <v>6788.900000000001</v>
      </c>
      <c r="F74" s="26">
        <f>F75+F76+F77</f>
        <v>8461.9</v>
      </c>
      <c r="G74" s="26">
        <f>G75+G76+G77</f>
        <v>16982.4</v>
      </c>
      <c r="H74" s="26">
        <f>H75+H76+H77</f>
        <v>8042.5</v>
      </c>
      <c r="I74" s="26">
        <f>I75+I76+I77</f>
        <v>10522.7</v>
      </c>
      <c r="J74" s="21">
        <f t="shared" si="14"/>
        <v>111.35415847037532</v>
      </c>
      <c r="K74" s="21">
        <f t="shared" si="15"/>
        <v>118.46543622678195</v>
      </c>
      <c r="L74" s="21">
        <f aca="true" t="shared" si="16" ref="L72:L88">I74/F74*100</f>
        <v>124.35386851652703</v>
      </c>
    </row>
    <row r="75" spans="1:12" ht="15.75">
      <c r="A75" s="33" t="s">
        <v>70</v>
      </c>
      <c r="B75" s="13">
        <v>11</v>
      </c>
      <c r="C75" s="13">
        <v>1</v>
      </c>
      <c r="D75" s="14">
        <v>9403.2</v>
      </c>
      <c r="E75" s="1">
        <v>941.3</v>
      </c>
      <c r="F75" s="15">
        <v>8461.9</v>
      </c>
      <c r="G75" s="28">
        <v>10709.1</v>
      </c>
      <c r="H75" s="28">
        <v>1769.3</v>
      </c>
      <c r="I75" s="15">
        <v>10522.7</v>
      </c>
      <c r="J75" s="17">
        <f t="shared" si="14"/>
        <v>113.88782542113323</v>
      </c>
      <c r="K75" s="17">
        <f t="shared" si="15"/>
        <v>187.96345479655795</v>
      </c>
      <c r="L75" s="17">
        <f t="shared" si="16"/>
        <v>124.35386851652703</v>
      </c>
    </row>
    <row r="76" spans="1:12" ht="15.75">
      <c r="A76" s="33" t="s">
        <v>71</v>
      </c>
      <c r="B76" s="13">
        <v>11</v>
      </c>
      <c r="C76" s="13">
        <v>2</v>
      </c>
      <c r="D76" s="14">
        <v>5847.6</v>
      </c>
      <c r="E76" s="1">
        <v>5847.6</v>
      </c>
      <c r="F76" s="15"/>
      <c r="G76" s="28">
        <v>6273.3</v>
      </c>
      <c r="H76" s="28">
        <v>6273.2</v>
      </c>
      <c r="I76" s="15"/>
      <c r="J76" s="17">
        <f t="shared" si="14"/>
        <v>107.27990970654626</v>
      </c>
      <c r="K76" s="17">
        <f t="shared" si="15"/>
        <v>107.27819960325601</v>
      </c>
      <c r="L76" s="17"/>
    </row>
    <row r="77" spans="1:12" ht="31.5" hidden="1">
      <c r="A77" s="33" t="s">
        <v>72</v>
      </c>
      <c r="B77" s="13">
        <v>11</v>
      </c>
      <c r="C77" s="13">
        <v>5</v>
      </c>
      <c r="D77" s="1"/>
      <c r="E77" s="1"/>
      <c r="F77" s="15"/>
      <c r="G77" s="16"/>
      <c r="H77" s="1"/>
      <c r="I77" s="15"/>
      <c r="J77" s="17" t="e">
        <f t="shared" si="14"/>
        <v>#DIV/0!</v>
      </c>
      <c r="K77" s="17" t="e">
        <f t="shared" si="15"/>
        <v>#DIV/0!</v>
      </c>
      <c r="L77" s="17" t="e">
        <f t="shared" si="16"/>
        <v>#DIV/0!</v>
      </c>
    </row>
    <row r="78" spans="1:12" ht="15.75">
      <c r="A78" s="32" t="s">
        <v>74</v>
      </c>
      <c r="B78" s="10">
        <v>12</v>
      </c>
      <c r="C78" s="10"/>
      <c r="D78" s="11">
        <f>SUM(D79:D80)</f>
        <v>21479.8</v>
      </c>
      <c r="E78" s="18">
        <f>E79+E80</f>
        <v>21479.8</v>
      </c>
      <c r="F78" s="18">
        <f>F79+F80</f>
        <v>0</v>
      </c>
      <c r="G78" s="26">
        <f>G79+G80</f>
        <v>25107.3</v>
      </c>
      <c r="H78" s="18">
        <f>H79+H80</f>
        <v>25107.3</v>
      </c>
      <c r="I78" s="18">
        <f>I79+I80</f>
        <v>0</v>
      </c>
      <c r="J78" s="21">
        <f t="shared" si="14"/>
        <v>116.88795985065038</v>
      </c>
      <c r="K78" s="21">
        <f t="shared" si="15"/>
        <v>116.88795985065038</v>
      </c>
      <c r="L78" s="21"/>
    </row>
    <row r="79" spans="1:12" ht="15.75">
      <c r="A79" s="33" t="s">
        <v>46</v>
      </c>
      <c r="B79" s="13">
        <v>12</v>
      </c>
      <c r="C79" s="13">
        <v>1</v>
      </c>
      <c r="D79" s="14">
        <v>13147.9</v>
      </c>
      <c r="E79" s="1">
        <v>13147.9</v>
      </c>
      <c r="F79" s="15"/>
      <c r="G79" s="28">
        <f>H79+I79</f>
        <v>15967</v>
      </c>
      <c r="H79" s="28">
        <v>15967</v>
      </c>
      <c r="I79" s="15"/>
      <c r="J79" s="17">
        <f t="shared" si="14"/>
        <v>121.44144692308278</v>
      </c>
      <c r="K79" s="17">
        <f t="shared" si="15"/>
        <v>121.44144692308278</v>
      </c>
      <c r="L79" s="17"/>
    </row>
    <row r="80" spans="1:12" ht="15.75">
      <c r="A80" s="33" t="s">
        <v>47</v>
      </c>
      <c r="B80" s="13">
        <v>12</v>
      </c>
      <c r="C80" s="13">
        <v>2</v>
      </c>
      <c r="D80" s="14">
        <v>8331.9</v>
      </c>
      <c r="E80" s="1">
        <v>8331.9</v>
      </c>
      <c r="F80" s="15"/>
      <c r="G80" s="28">
        <f>H80+I80</f>
        <v>9140.3</v>
      </c>
      <c r="H80" s="28">
        <v>9140.3</v>
      </c>
      <c r="I80" s="15"/>
      <c r="J80" s="17">
        <f t="shared" si="14"/>
        <v>109.70246882463783</v>
      </c>
      <c r="K80" s="17">
        <f t="shared" si="15"/>
        <v>109.70246882463783</v>
      </c>
      <c r="L80" s="17"/>
    </row>
    <row r="81" spans="1:12" ht="31.5" hidden="1">
      <c r="A81" s="36" t="s">
        <v>81</v>
      </c>
      <c r="B81" s="23">
        <v>13</v>
      </c>
      <c r="C81" s="23"/>
      <c r="D81" s="18">
        <f aca="true" t="shared" si="17" ref="D81:L81">D82</f>
        <v>0</v>
      </c>
      <c r="E81" s="18">
        <f t="shared" si="17"/>
        <v>0</v>
      </c>
      <c r="F81" s="18">
        <f t="shared" si="17"/>
        <v>0</v>
      </c>
      <c r="G81" s="18">
        <f t="shared" si="17"/>
        <v>0</v>
      </c>
      <c r="H81" s="18">
        <f t="shared" si="17"/>
        <v>0</v>
      </c>
      <c r="I81" s="18">
        <f t="shared" si="17"/>
        <v>0</v>
      </c>
      <c r="J81" s="21" t="e">
        <f t="shared" si="14"/>
        <v>#DIV/0!</v>
      </c>
      <c r="K81" s="21" t="e">
        <f t="shared" si="15"/>
        <v>#DIV/0!</v>
      </c>
      <c r="L81" s="21" t="e">
        <f t="shared" si="16"/>
        <v>#DIV/0!</v>
      </c>
    </row>
    <row r="82" spans="1:12" ht="30.75" customHeight="1" hidden="1">
      <c r="A82" s="35" t="s">
        <v>82</v>
      </c>
      <c r="B82" s="24">
        <v>13</v>
      </c>
      <c r="C82" s="24">
        <v>1</v>
      </c>
      <c r="D82" s="14">
        <v>0</v>
      </c>
      <c r="E82" s="1">
        <v>0</v>
      </c>
      <c r="F82" s="15"/>
      <c r="G82" s="28">
        <f>H82+I82</f>
        <v>0</v>
      </c>
      <c r="H82" s="1">
        <v>0</v>
      </c>
      <c r="I82" s="15"/>
      <c r="J82" s="17" t="e">
        <f t="shared" si="14"/>
        <v>#DIV/0!</v>
      </c>
      <c r="K82" s="17" t="e">
        <f t="shared" si="15"/>
        <v>#DIV/0!</v>
      </c>
      <c r="L82" s="17" t="e">
        <f t="shared" si="16"/>
        <v>#DIV/0!</v>
      </c>
    </row>
    <row r="83" spans="1:12" s="12" customFormat="1" ht="63">
      <c r="A83" s="32" t="s">
        <v>75</v>
      </c>
      <c r="B83" s="10">
        <v>14</v>
      </c>
      <c r="C83" s="10" t="s">
        <v>3</v>
      </c>
      <c r="D83" s="11"/>
      <c r="E83" s="11">
        <f>SUM(E84:E87)</f>
        <v>324581.9</v>
      </c>
      <c r="F83" s="11">
        <f>SUM(F84:F87)</f>
        <v>0</v>
      </c>
      <c r="G83" s="11">
        <f>SUM(G84:G87)</f>
        <v>0</v>
      </c>
      <c r="H83" s="11">
        <f>SUM(H84:H87)</f>
        <v>324894.5</v>
      </c>
      <c r="I83" s="11">
        <f>SUM(I84:I87)</f>
        <v>0</v>
      </c>
      <c r="J83" s="21"/>
      <c r="K83" s="21">
        <f t="shared" si="15"/>
        <v>100.09630851258187</v>
      </c>
      <c r="L83" s="21"/>
    </row>
    <row r="84" spans="1:12" ht="50.25" customHeight="1">
      <c r="A84" s="35" t="s">
        <v>76</v>
      </c>
      <c r="B84" s="13">
        <v>14</v>
      </c>
      <c r="C84" s="13">
        <v>1</v>
      </c>
      <c r="D84" s="14"/>
      <c r="E84" s="1">
        <v>81766.8</v>
      </c>
      <c r="F84" s="15"/>
      <c r="G84" s="16"/>
      <c r="H84" s="16">
        <v>82980.3</v>
      </c>
      <c r="I84" s="15"/>
      <c r="J84" s="17"/>
      <c r="K84" s="17">
        <f t="shared" si="15"/>
        <v>101.4840986806381</v>
      </c>
      <c r="L84" s="17"/>
    </row>
    <row r="85" spans="1:12" ht="66.75" customHeight="1" hidden="1">
      <c r="A85" s="33" t="s">
        <v>56</v>
      </c>
      <c r="B85" s="13">
        <v>11</v>
      </c>
      <c r="C85" s="13">
        <v>2</v>
      </c>
      <c r="D85" s="14"/>
      <c r="E85" s="1"/>
      <c r="F85" s="15"/>
      <c r="G85" s="16"/>
      <c r="H85" s="16"/>
      <c r="I85" s="15"/>
      <c r="J85" s="17"/>
      <c r="K85" s="17" t="e">
        <f t="shared" si="15"/>
        <v>#DIV/0!</v>
      </c>
      <c r="L85" s="17"/>
    </row>
    <row r="86" spans="1:12" ht="24.75" customHeight="1">
      <c r="A86" s="33" t="s">
        <v>77</v>
      </c>
      <c r="B86" s="13">
        <v>14</v>
      </c>
      <c r="C86" s="13">
        <v>2</v>
      </c>
      <c r="D86" s="14"/>
      <c r="E86" s="1">
        <v>242815.1</v>
      </c>
      <c r="F86" s="15"/>
      <c r="G86" s="16"/>
      <c r="H86" s="16">
        <v>241251.1</v>
      </c>
      <c r="I86" s="15"/>
      <c r="J86" s="17"/>
      <c r="K86" s="17">
        <f t="shared" si="15"/>
        <v>99.35588849293146</v>
      </c>
      <c r="L86" s="17"/>
    </row>
    <row r="87" spans="1:12" ht="31.5">
      <c r="A87" s="33" t="s">
        <v>84</v>
      </c>
      <c r="B87" s="13">
        <v>14</v>
      </c>
      <c r="C87" s="13">
        <v>3</v>
      </c>
      <c r="D87" s="14"/>
      <c r="E87" s="1"/>
      <c r="F87" s="15"/>
      <c r="G87" s="16"/>
      <c r="H87" s="1">
        <v>663.1</v>
      </c>
      <c r="I87" s="15"/>
      <c r="J87" s="17"/>
      <c r="K87" s="17"/>
      <c r="L87" s="17"/>
    </row>
    <row r="88" spans="1:12" s="12" customFormat="1" ht="25.5" customHeight="1">
      <c r="A88" s="37" t="s">
        <v>57</v>
      </c>
      <c r="B88" s="37"/>
      <c r="C88" s="37"/>
      <c r="D88" s="38">
        <f>D78+D74+D68+D61+D55+D46+D43+D38+D27+D21+D19+D7+D81</f>
        <v>1878469.3</v>
      </c>
      <c r="E88" s="38">
        <f>E78+E74+E68+E61+E55+E46+E43+E38+E27+E21+E19+E7+E81+E83</f>
        <v>1979586.4</v>
      </c>
      <c r="F88" s="38">
        <f>F78+F74+F68+F61+F55+F46+F43+F38+F27+F21+F19+F7+F81</f>
        <v>395275.49999999994</v>
      </c>
      <c r="G88" s="38">
        <f>G78+G74+G68+G61+G55+G46+G43+G38+G27+G21+G19+G7+G81</f>
        <v>2002823.9</v>
      </c>
      <c r="H88" s="38">
        <f>H78+H74+H68+H61+H55+H46+H43+H38+H27+H21+H19+H7+H81+H83</f>
        <v>2071515.2999999998</v>
      </c>
      <c r="I88" s="38">
        <f>I78+I74+I68+I61+I55+I46+I43+I38+I27+I21+I19+I7+I81</f>
        <v>394362.70000000007</v>
      </c>
      <c r="J88" s="46">
        <f t="shared" si="14"/>
        <v>106.61999639813118</v>
      </c>
      <c r="K88" s="46">
        <f t="shared" si="15"/>
        <v>104.6438437847421</v>
      </c>
      <c r="L88" s="46">
        <f t="shared" si="16"/>
        <v>99.76907245705846</v>
      </c>
    </row>
    <row r="89" spans="1:12" ht="15.75">
      <c r="A89" s="19"/>
      <c r="B89" s="19"/>
      <c r="C89" s="19"/>
      <c r="D89" s="19"/>
      <c r="E89" s="5"/>
      <c r="F89" s="22"/>
      <c r="G89" s="20"/>
      <c r="H89" s="20"/>
      <c r="I89" s="20"/>
      <c r="K89" s="20"/>
      <c r="L89" s="20"/>
    </row>
    <row r="90" spans="1:12" ht="15.75">
      <c r="A90" s="5"/>
      <c r="B90" s="5"/>
      <c r="C90" s="5"/>
      <c r="D90" s="5"/>
      <c r="E90" s="5"/>
      <c r="F90" s="5"/>
      <c r="G90" s="5"/>
      <c r="H90" s="5"/>
      <c r="I90" s="5"/>
      <c r="K90" s="5"/>
      <c r="L90" s="5"/>
    </row>
    <row r="91" ht="18.75" customHeight="1">
      <c r="A91" s="5"/>
    </row>
  </sheetData>
  <sheetProtection/>
  <mergeCells count="10">
    <mergeCell ref="J4:J5"/>
    <mergeCell ref="K4:L4"/>
    <mergeCell ref="A2:L2"/>
    <mergeCell ref="E4:F4"/>
    <mergeCell ref="G4:G5"/>
    <mergeCell ref="H4:I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horizontalDpi="600" verticalDpi="600" orientation="landscape" paperSize="9" scale="70" r:id="rId3"/>
  <headerFooter alignWithMargins="0">
    <oddHeader>&amp;C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2018-08-21T10:38:10Z</cp:lastPrinted>
  <dcterms:created xsi:type="dcterms:W3CDTF">2007-09-13T08:04:48Z</dcterms:created>
  <dcterms:modified xsi:type="dcterms:W3CDTF">2018-08-21T10:46:30Z</dcterms:modified>
  <cp:category/>
  <cp:version/>
  <cp:contentType/>
  <cp:contentStatus/>
</cp:coreProperties>
</file>